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Titles" localSheetId="0">'стр.1_4'!$24:$24</definedName>
    <definedName name="_xlnm.Print_Area" localSheetId="0">'стр.1_4'!$A$1:$DD$104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<sst xmlns="http://schemas.openxmlformats.org/spreadsheetml/2006/main" count="193" uniqueCount="175">
  <si>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</si>
  <si>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</si>
  <si>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</si>
  <si>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</si>
  <si>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</si>
  <si>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</si>
  <si>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</si>
  <si>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</si>
  <si>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</si>
  <si>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</si>
  <si>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</si>
  <si>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</si>
  <si>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</si>
  <si>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</si>
  <si>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</si>
  <si>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</si>
  <si>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</si>
  <si>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</si>
  <si>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</si>
  <si>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</si>
  <si>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</si>
  <si>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</si>
  <si>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</si>
  <si>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</si>
  <si>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</si>
  <si>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</si>
  <si>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</si>
  <si>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</si>
  <si>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</si>
  <si>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</si>
  <si>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</si>
  <si>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</si>
  <si>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</si>
  <si>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</si>
  <si>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</si>
  <si>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</si>
  <si>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</si>
  <si>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</si>
  <si>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</si>
  <si>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</si>
  <si>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</si>
  <si>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</si>
  <si>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</si>
  <si>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</si>
  <si>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</si>
  <si>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</si>
  <si>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</si>
  <si>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</si>
  <si>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</si>
  <si>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</si>
  <si>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</si>
  <si>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</si>
  <si>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</si>
  <si>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</si>
  <si>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</si>
  <si>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</si>
  <si>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</si>
  <si>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</si>
  <si>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</si>
  <si>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</si>
  <si>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</si>
  <si>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</si>
  <si>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</si>
  <si>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</si>
  <si>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</si>
  <si>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</si>
  <si>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</si>
  <si>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</si>
  <si>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</si>
  <si>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</si>
  <si>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</si>
  <si>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</si>
  <si>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</si>
  <si>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</si>
  <si>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</si>
  <si>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</si>
  <si>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</si>
  <si>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</si>
  <si>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</si>
  <si>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</si>
  <si>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</si>
  <si>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</si>
  <si>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</si>
  <si>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</si>
  <si>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</si>
  <si>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</si>
  <si>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</si>
  <si>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</si>
  <si>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</si>
  <si>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</si>
  <si>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</si>
  <si>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</si>
  <si>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</si>
  <si>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</si>
  <si>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</si>
  <si>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</si>
  <si>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</si>
  <si>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</si>
  <si>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</si>
  <si>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</si>
  <si>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</si>
  <si>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</si>
  <si>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</si>
  <si>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</si>
  <si>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</si>
  <si>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</si>
  <si>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</si>
  <si>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</si>
  <si>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</si>
  <si>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</si>
  <si>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</si>
  <si>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</si>
  <si>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</si>
  <si>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</si>
  <si>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</si>
  <si>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</si>
  <si>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</si>
  <si>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</si>
  <si>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</si>
  <si>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</si>
  <si>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</si>
  <si>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</si>
  <si>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</si>
  <si>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</si>
  <si>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</si>
  <si>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</si>
  <si>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</si>
  <si>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</si>
  <si>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</si>
  <si>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</si>
  <si>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</si>
  <si>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</si>
  <si>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</si>
  <si>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</si>
  <si>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</si>
  <si>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</si>
  <si>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</si>
  <si>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</si>
  <si>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</si>
  <si>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</si>
  <si>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</si>
  <si>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</si>
  <si>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</si>
  <si>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</si>
  <si>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</si>
  <si>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</si>
  <si>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</si>
  <si>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</si>
  <si>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</si>
  <si>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</si>
  <si>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</si>
  <si>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</si>
  <si>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</si>
  <si>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</si>
  <si>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</si>
  <si>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</si>
  <si>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</si>
  <si>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</si>
  <si>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</si>
  <si>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</si>
  <si>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</si>
  <si>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</si>
  <si>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</si>
  <si>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</si>
  <si>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</si>
  <si>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Главный бухгалтер</t>
  </si>
  <si>
    <t>Недильская И.Н.</t>
  </si>
  <si>
    <t>Генеральный  директор</t>
  </si>
  <si>
    <t>Акционерное общество "Национальная управляющая компания"</t>
  </si>
  <si>
    <t xml:space="preserve">Матюхина О.В. </t>
  </si>
  <si>
    <t>2016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</si>
  <si>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</si>
  <si>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</t>
  </si>
  <si>
    <t>31</t>
  </si>
  <si>
    <t>мая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</si>
</sst>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1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7" xfId="0" applyNumberFormat="1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7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justify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04"/>
  <sheetViews>
    <sheetView tabSelected="1" zoomScaleSheetLayoutView="100" workbookViewId="0" topLeftCell="A90">
      <selection activeCell="CM98" sqref="CM98:DD98"/>
    </sheetView>
  </sheetViews>
  <sheetFormatPr defaultColWidth="9.00390625" defaultRowHeight="16.5" customHeight="1"/>
  <cols>
    <col min="1" max="73" width="0.875" style="1" customWidth="1"/>
    <col min="74" max="74" width="4.25390625" style="1" customWidth="1"/>
    <col min="75" max="107" width="0.875" style="1" customWidth="1"/>
    <col min="108" max="108" width="1.75390625" style="1" customWidth="1"/>
    <col min="109" max="16384" width="0.875" style="1" customWidth="1"/>
  </cols>
  <sheetData>
    <row r="1" spans="58:65" s="9" customFormat="1" ht="10.5" customHeight="1">
      <c r="BF1" s="11"/>
      <c r="BG1" s="11"/>
      <c r="BH1" s="11"/>
      <c r="BJ1" s="11"/>
      <c r="BK1" s="11"/>
      <c r="BL1" s="11"/>
      <c r="BM1" s="11" t="s">
        <v>0</v>
      </c>
    </row>
    <row r="2" s="9" customFormat="1" ht="10.5" customHeight="1">
      <c r="BM2" s="9" t="s">
        <v>120</v>
      </c>
    </row>
    <row r="3" s="9" customFormat="1" ht="10.5" customHeight="1">
      <c r="BM3" s="9" t="s">
        <v>121</v>
      </c>
    </row>
    <row r="4" spans="65:105" s="9" customFormat="1" ht="10.5" customHeight="1">
      <c r="BM4" s="9" t="s">
        <v>122</v>
      </c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5" spans="65:105" s="9" customFormat="1" ht="10.5" customHeight="1">
      <c r="BM5" s="9" t="s">
        <v>123</v>
      </c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</row>
    <row r="6" spans="65:105" s="9" customFormat="1" ht="10.5" customHeight="1">
      <c r="BM6" s="9" t="s">
        <v>124</v>
      </c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65:105" s="9" customFormat="1" ht="10.5" customHeight="1">
      <c r="BM7" s="9" t="s">
        <v>118</v>
      </c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</row>
    <row r="8" spans="65:105" s="9" customFormat="1" ht="10.5" customHeight="1">
      <c r="BM8" s="9" t="s">
        <v>119</v>
      </c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65:105" s="9" customFormat="1" ht="10.5" customHeight="1">
      <c r="BM9" s="9" t="s">
        <v>125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65:105" s="9" customFormat="1" ht="10.5" customHeight="1">
      <c r="BM10" s="9" t="s">
        <v>126</v>
      </c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</row>
    <row r="11" spans="65:105" s="9" customFormat="1" ht="10.5" customHeight="1">
      <c r="BM11" s="9" t="s">
        <v>127</v>
      </c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</row>
    <row r="12" spans="65:105" s="9" customFormat="1" ht="10.5" customHeight="1">
      <c r="BM12" s="9" t="s">
        <v>128</v>
      </c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</row>
    <row r="13" spans="65:105" s="9" customFormat="1" ht="10.5" customHeight="1">
      <c r="BM13" s="9" t="s">
        <v>129</v>
      </c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</row>
    <row r="14" spans="92:105" s="9" customFormat="1" ht="6" customHeight="1"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65:105" s="12" customFormat="1" ht="10.5" customHeight="1">
      <c r="BM15" s="12" t="s">
        <v>130</v>
      </c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23" customFormat="1" ht="14.25" customHeight="1">
      <c r="A17" s="64" t="s">
        <v>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</row>
    <row r="18" spans="1:108" s="23" customFormat="1" ht="14.25" customHeight="1">
      <c r="A18" s="64" t="s">
        <v>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</row>
    <row r="19" spans="8:105" s="24" customFormat="1" ht="13.5" customHeight="1">
      <c r="H19" s="23"/>
      <c r="I19" s="23"/>
      <c r="J19" s="23"/>
      <c r="K19" s="23"/>
      <c r="L19" s="23"/>
      <c r="M19" s="23"/>
      <c r="N19" s="23"/>
      <c r="O19" s="25"/>
      <c r="P19" s="25"/>
      <c r="Y19" s="23"/>
      <c r="Z19" s="23"/>
      <c r="AA19" s="23"/>
      <c r="AB19" s="23"/>
      <c r="AC19" s="23"/>
      <c r="AD19" s="23"/>
      <c r="AJ19" s="23"/>
      <c r="AK19" s="23"/>
      <c r="AL19" s="26" t="s">
        <v>132</v>
      </c>
      <c r="AM19" s="65" t="s">
        <v>173</v>
      </c>
      <c r="AN19" s="65"/>
      <c r="AO19" s="65"/>
      <c r="AP19" s="65"/>
      <c r="AQ19" s="65"/>
      <c r="AR19" s="64" t="s">
        <v>3</v>
      </c>
      <c r="AS19" s="64"/>
      <c r="AT19" s="65" t="s">
        <v>174</v>
      </c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4" t="s">
        <v>3</v>
      </c>
      <c r="BJ19" s="64"/>
      <c r="BK19" s="65" t="s">
        <v>170</v>
      </c>
      <c r="BL19" s="65"/>
      <c r="BM19" s="65"/>
      <c r="BN19" s="65"/>
      <c r="BO19" s="65"/>
      <c r="BP19" s="65"/>
      <c r="BQ19" s="65"/>
      <c r="BR19" s="65"/>
      <c r="BS19" s="27" t="s">
        <v>131</v>
      </c>
      <c r="BU19" s="25"/>
      <c r="BX19" s="23"/>
      <c r="BY19" s="23"/>
      <c r="BZ19" s="23"/>
      <c r="CA19" s="23"/>
      <c r="CB19" s="23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8:105" s="3" customFormat="1" ht="16.5" customHeight="1">
      <c r="H20" s="66" t="s">
        <v>168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Z20" s="2"/>
      <c r="DA20" s="2"/>
    </row>
    <row r="21" spans="8:105" s="3" customFormat="1" ht="24" customHeight="1">
      <c r="H21" s="59" t="s">
        <v>4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Z21" s="2"/>
      <c r="DA21" s="2"/>
    </row>
    <row r="22" spans="1:108" s="3" customFormat="1" ht="15.75" customHeight="1">
      <c r="A22" s="15"/>
      <c r="B22" s="31" t="s">
        <v>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2"/>
    </row>
    <row r="23" spans="1:108" s="2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60" t="s">
        <v>13</v>
      </c>
      <c r="BB23" s="37"/>
      <c r="BC23" s="37"/>
      <c r="BD23" s="37"/>
      <c r="BE23" s="37"/>
      <c r="BF23" s="37"/>
      <c r="BG23" s="37"/>
      <c r="BH23" s="37"/>
      <c r="BI23" s="38"/>
      <c r="BJ23" s="6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6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2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3" customFormat="1" ht="15.75" customHeight="1">
      <c r="A25" s="15"/>
      <c r="B25" s="47" t="s">
        <v>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8"/>
    </row>
    <row r="26" spans="1:108" s="18" customFormat="1" ht="15.75" customHeight="1">
      <c r="A26" s="16"/>
      <c r="B26" s="31" t="s">
        <v>133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7"/>
      <c r="BA26" s="44" t="s">
        <v>16</v>
      </c>
      <c r="BB26" s="45"/>
      <c r="BC26" s="45"/>
      <c r="BD26" s="45"/>
      <c r="BE26" s="45"/>
      <c r="BF26" s="45"/>
      <c r="BG26" s="45"/>
      <c r="BH26" s="45"/>
      <c r="BI26" s="46"/>
      <c r="BJ26" s="36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8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6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18" customFormat="1" ht="15.75" customHeight="1">
      <c r="A27" s="16"/>
      <c r="B27" s="31" t="s">
        <v>163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17"/>
      <c r="BA27" s="44" t="s">
        <v>17</v>
      </c>
      <c r="BB27" s="45"/>
      <c r="BC27" s="45"/>
      <c r="BD27" s="45"/>
      <c r="BE27" s="45"/>
      <c r="BF27" s="45"/>
      <c r="BG27" s="45"/>
      <c r="BH27" s="45"/>
      <c r="BI27" s="46"/>
      <c r="BJ27" s="36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8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6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18" customFormat="1" ht="15.75" customHeight="1">
      <c r="A28" s="16"/>
      <c r="B28" s="31" t="s">
        <v>134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7"/>
      <c r="BA28" s="44" t="s">
        <v>18</v>
      </c>
      <c r="BB28" s="45"/>
      <c r="BC28" s="45"/>
      <c r="BD28" s="45"/>
      <c r="BE28" s="45"/>
      <c r="BF28" s="45"/>
      <c r="BG28" s="45"/>
      <c r="BH28" s="45"/>
      <c r="BI28" s="46"/>
      <c r="BJ28" s="36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8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6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18" customFormat="1" ht="15.75" customHeight="1">
      <c r="A29" s="16"/>
      <c r="B29" s="31" t="s">
        <v>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7"/>
      <c r="BA29" s="44" t="s">
        <v>19</v>
      </c>
      <c r="BB29" s="45"/>
      <c r="BC29" s="45"/>
      <c r="BD29" s="45"/>
      <c r="BE29" s="45"/>
      <c r="BF29" s="45"/>
      <c r="BG29" s="45"/>
      <c r="BH29" s="45"/>
      <c r="BI29" s="46"/>
      <c r="BJ29" s="36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6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18" customFormat="1" ht="15.75" customHeight="1">
      <c r="A30" s="16"/>
      <c r="B30" s="31" t="s">
        <v>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17"/>
      <c r="BA30" s="44" t="s">
        <v>21</v>
      </c>
      <c r="BB30" s="45"/>
      <c r="BC30" s="45"/>
      <c r="BD30" s="45"/>
      <c r="BE30" s="45"/>
      <c r="BF30" s="45"/>
      <c r="BG30" s="45"/>
      <c r="BH30" s="45"/>
      <c r="BI30" s="46"/>
      <c r="BJ30" s="36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8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6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18" customFormat="1" ht="15.75" customHeight="1">
      <c r="A31" s="19"/>
      <c r="B31" s="70" t="s">
        <v>135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20"/>
      <c r="BA31" s="71" t="s">
        <v>22</v>
      </c>
      <c r="BB31" s="72"/>
      <c r="BC31" s="72"/>
      <c r="BD31" s="72"/>
      <c r="BE31" s="72"/>
      <c r="BF31" s="72"/>
      <c r="BG31" s="72"/>
      <c r="BH31" s="72"/>
      <c r="BI31" s="73"/>
      <c r="BJ31" s="67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9"/>
      <c r="BW31" s="67" t="s">
        <v>34</v>
      </c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9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9"/>
    </row>
    <row r="32" spans="1:108" s="18" customFormat="1" ht="15.75" customHeight="1">
      <c r="A32" s="16"/>
      <c r="B32" s="47" t="s">
        <v>20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8"/>
    </row>
    <row r="33" spans="1:108" s="18" customFormat="1" ht="30" customHeight="1">
      <c r="A33" s="16"/>
      <c r="B33" s="43" t="s">
        <v>10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21"/>
      <c r="BA33" s="61" t="s">
        <v>23</v>
      </c>
      <c r="BB33" s="62"/>
      <c r="BC33" s="62"/>
      <c r="BD33" s="62"/>
      <c r="BE33" s="62"/>
      <c r="BF33" s="62"/>
      <c r="BG33" s="62"/>
      <c r="BH33" s="62"/>
      <c r="BI33" s="63"/>
      <c r="BJ33" s="56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8"/>
      <c r="BW33" s="56">
        <v>1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56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8"/>
    </row>
    <row r="34" spans="1:108" s="18" customFormat="1" ht="30" customHeight="1">
      <c r="A34" s="16"/>
      <c r="B34" s="43" t="s">
        <v>11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21"/>
      <c r="BA34" s="61" t="s">
        <v>27</v>
      </c>
      <c r="BB34" s="62"/>
      <c r="BC34" s="62"/>
      <c r="BD34" s="62"/>
      <c r="BE34" s="62"/>
      <c r="BF34" s="62"/>
      <c r="BG34" s="62"/>
      <c r="BH34" s="62"/>
      <c r="BI34" s="63"/>
      <c r="BJ34" s="49">
        <v>11407</v>
      </c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1"/>
      <c r="BW34" s="56">
        <v>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49">
        <f>BJ34</f>
        <v>11407</v>
      </c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1"/>
    </row>
    <row r="35" spans="1:108" s="18" customFormat="1" ht="15.75" customHeight="1">
      <c r="A35" s="19"/>
      <c r="B35" s="31" t="s">
        <v>136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20"/>
      <c r="BA35" s="44" t="s">
        <v>30</v>
      </c>
      <c r="BB35" s="45"/>
      <c r="BC35" s="45"/>
      <c r="BD35" s="45"/>
      <c r="BE35" s="45"/>
      <c r="BF35" s="45"/>
      <c r="BG35" s="45"/>
      <c r="BH35" s="45"/>
      <c r="BI35" s="46"/>
      <c r="BJ35" s="49">
        <f>SUM(BJ33:BV34)</f>
        <v>11407</v>
      </c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1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3">
        <f>SUM(CM33:DC34)</f>
        <v>11407</v>
      </c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5"/>
    </row>
    <row r="36" spans="1:108" s="18" customFormat="1" ht="15.75" customHeight="1">
      <c r="A36" s="16"/>
      <c r="B36" s="47" t="s">
        <v>24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8"/>
    </row>
    <row r="37" spans="1:108" s="18" customFormat="1" ht="81" customHeight="1">
      <c r="A37" s="16"/>
      <c r="B37" s="43" t="s">
        <v>25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21"/>
      <c r="BA37" s="44" t="s">
        <v>31</v>
      </c>
      <c r="BB37" s="45"/>
      <c r="BC37" s="45"/>
      <c r="BD37" s="45"/>
      <c r="BE37" s="45"/>
      <c r="BF37" s="45"/>
      <c r="BG37" s="45"/>
      <c r="BH37" s="45"/>
      <c r="BI37" s="46"/>
      <c r="BJ37" s="36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8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6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18" customFormat="1" ht="15.75" customHeight="1">
      <c r="A38" s="16"/>
      <c r="B38" s="31" t="s">
        <v>28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7"/>
      <c r="BA38" s="44" t="s">
        <v>32</v>
      </c>
      <c r="BB38" s="45"/>
      <c r="BC38" s="45"/>
      <c r="BD38" s="45"/>
      <c r="BE38" s="45"/>
      <c r="BF38" s="45"/>
      <c r="BG38" s="45"/>
      <c r="BH38" s="45"/>
      <c r="BI38" s="46"/>
      <c r="BJ38" s="49">
        <v>287591</v>
      </c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1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49">
        <f>BJ38</f>
        <v>287591</v>
      </c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1"/>
    </row>
    <row r="39" spans="1:108" s="18" customFormat="1" ht="15.75" customHeight="1">
      <c r="A39" s="16"/>
      <c r="B39" s="31" t="s">
        <v>137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7"/>
      <c r="BA39" s="44" t="s">
        <v>33</v>
      </c>
      <c r="BB39" s="45"/>
      <c r="BC39" s="45"/>
      <c r="BD39" s="45"/>
      <c r="BE39" s="45"/>
      <c r="BF39" s="45"/>
      <c r="BG39" s="45"/>
      <c r="BH39" s="45"/>
      <c r="BI39" s="46"/>
      <c r="BJ39" s="49">
        <f>SUM(BJ37:BV38)</f>
        <v>287591</v>
      </c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1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3">
        <f>SUM(CM37:DC38)</f>
        <v>287591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5"/>
    </row>
    <row r="40" spans="1:108" s="18" customFormat="1" ht="15.75" customHeight="1">
      <c r="A40" s="16"/>
      <c r="B40" s="47" t="s">
        <v>29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8"/>
    </row>
    <row r="41" spans="1:108" s="18" customFormat="1" ht="30" customHeight="1">
      <c r="A41" s="16"/>
      <c r="B41" s="43" t="s">
        <v>26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17"/>
      <c r="BA41" s="44" t="s">
        <v>35</v>
      </c>
      <c r="BB41" s="45"/>
      <c r="BC41" s="45"/>
      <c r="BD41" s="45"/>
      <c r="BE41" s="45"/>
      <c r="BF41" s="45"/>
      <c r="BG41" s="45"/>
      <c r="BH41" s="45"/>
      <c r="BI41" s="46"/>
      <c r="BJ41" s="36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8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6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18" customFormat="1" ht="54.75" customHeight="1">
      <c r="A42" s="16"/>
      <c r="B42" s="43" t="s">
        <v>138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17"/>
      <c r="BA42" s="44" t="s">
        <v>36</v>
      </c>
      <c r="BB42" s="45"/>
      <c r="BC42" s="45"/>
      <c r="BD42" s="45"/>
      <c r="BE42" s="45"/>
      <c r="BF42" s="45"/>
      <c r="BG42" s="45"/>
      <c r="BH42" s="45"/>
      <c r="BI42" s="46"/>
      <c r="BJ42" s="36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8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6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18" customFormat="1" ht="54" customHeight="1">
      <c r="A43" s="16"/>
      <c r="B43" s="43" t="s">
        <v>139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17"/>
      <c r="BA43" s="44" t="s">
        <v>38</v>
      </c>
      <c r="BB43" s="45"/>
      <c r="BC43" s="45"/>
      <c r="BD43" s="45"/>
      <c r="BE43" s="45"/>
      <c r="BF43" s="45"/>
      <c r="BG43" s="45"/>
      <c r="BH43" s="45"/>
      <c r="BI43" s="46"/>
      <c r="BJ43" s="36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8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6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18" customFormat="1" ht="54.75" customHeight="1">
      <c r="A44" s="16"/>
      <c r="B44" s="43" t="s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17"/>
      <c r="BA44" s="44" t="s">
        <v>39</v>
      </c>
      <c r="BB44" s="45"/>
      <c r="BC44" s="45"/>
      <c r="BD44" s="45"/>
      <c r="BE44" s="45"/>
      <c r="BF44" s="45"/>
      <c r="BG44" s="45"/>
      <c r="BH44" s="45"/>
      <c r="BI44" s="46"/>
      <c r="BJ44" s="36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8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6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18" customFormat="1" ht="30" customHeight="1">
      <c r="A45" s="16"/>
      <c r="B45" s="43" t="s">
        <v>41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17"/>
      <c r="BA45" s="44" t="s">
        <v>40</v>
      </c>
      <c r="BB45" s="45"/>
      <c r="BC45" s="45"/>
      <c r="BD45" s="45"/>
      <c r="BE45" s="45"/>
      <c r="BF45" s="45"/>
      <c r="BG45" s="45"/>
      <c r="BH45" s="45"/>
      <c r="BI45" s="46"/>
      <c r="BJ45" s="36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8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6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18" customFormat="1" ht="66" customHeight="1">
      <c r="A46" s="16"/>
      <c r="B46" s="43" t="s">
        <v>42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17"/>
      <c r="BA46" s="44" t="s">
        <v>44</v>
      </c>
      <c r="BB46" s="45"/>
      <c r="BC46" s="45"/>
      <c r="BD46" s="45"/>
      <c r="BE46" s="45"/>
      <c r="BF46" s="45"/>
      <c r="BG46" s="45"/>
      <c r="BH46" s="45"/>
      <c r="BI46" s="46"/>
      <c r="BJ46" s="36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8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6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18" customFormat="1" ht="42" customHeight="1">
      <c r="A47" s="16"/>
      <c r="B47" s="43" t="s">
        <v>43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17"/>
      <c r="BA47" s="44" t="s">
        <v>45</v>
      </c>
      <c r="BB47" s="45"/>
      <c r="BC47" s="45"/>
      <c r="BD47" s="45"/>
      <c r="BE47" s="45"/>
      <c r="BF47" s="45"/>
      <c r="BG47" s="45"/>
      <c r="BH47" s="45"/>
      <c r="BI47" s="46"/>
      <c r="BJ47" s="36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8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6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18" customFormat="1" ht="27.75" customHeight="1">
      <c r="A48" s="16"/>
      <c r="B48" s="43" t="s">
        <v>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17"/>
      <c r="BA48" s="44" t="s">
        <v>46</v>
      </c>
      <c r="BB48" s="45"/>
      <c r="BC48" s="45"/>
      <c r="BD48" s="45"/>
      <c r="BE48" s="45"/>
      <c r="BF48" s="45"/>
      <c r="BG48" s="45"/>
      <c r="BH48" s="45"/>
      <c r="BI48" s="46"/>
      <c r="BJ48" s="36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8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6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18" customFormat="1" ht="15.75" customHeight="1">
      <c r="A49" s="16"/>
      <c r="B49" s="31" t="s">
        <v>49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17"/>
      <c r="BA49" s="44" t="s">
        <v>47</v>
      </c>
      <c r="BB49" s="45"/>
      <c r="BC49" s="45"/>
      <c r="BD49" s="45"/>
      <c r="BE49" s="45"/>
      <c r="BF49" s="45"/>
      <c r="BG49" s="45"/>
      <c r="BH49" s="45"/>
      <c r="BI49" s="46"/>
      <c r="BJ49" s="49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1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49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</row>
    <row r="50" spans="1:108" s="18" customFormat="1" ht="40.5" customHeight="1">
      <c r="A50" s="16"/>
      <c r="B50" s="43" t="s">
        <v>50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17"/>
      <c r="BA50" s="44" t="s">
        <v>51</v>
      </c>
      <c r="BB50" s="45"/>
      <c r="BC50" s="45"/>
      <c r="BD50" s="45"/>
      <c r="BE50" s="45"/>
      <c r="BF50" s="45"/>
      <c r="BG50" s="45"/>
      <c r="BH50" s="45"/>
      <c r="BI50" s="46"/>
      <c r="BJ50" s="49">
        <v>456000000</v>
      </c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1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49">
        <f>BJ50</f>
        <v>456000000</v>
      </c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1"/>
    </row>
    <row r="51" spans="1:108" s="18" customFormat="1" ht="39.75" customHeight="1">
      <c r="A51" s="16"/>
      <c r="B51" s="43" t="s">
        <v>140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17"/>
      <c r="BA51" s="44" t="s">
        <v>52</v>
      </c>
      <c r="BB51" s="45"/>
      <c r="BC51" s="45"/>
      <c r="BD51" s="45"/>
      <c r="BE51" s="45"/>
      <c r="BF51" s="45"/>
      <c r="BG51" s="45"/>
      <c r="BH51" s="45"/>
      <c r="BI51" s="46"/>
      <c r="BJ51" s="52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52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4"/>
    </row>
    <row r="52" spans="1:108" s="18" customFormat="1" ht="40.5" customHeight="1">
      <c r="A52" s="16"/>
      <c r="B52" s="43" t="s">
        <v>141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17"/>
      <c r="BA52" s="44" t="s">
        <v>54</v>
      </c>
      <c r="BB52" s="45"/>
      <c r="BC52" s="45"/>
      <c r="BD52" s="45"/>
      <c r="BE52" s="45"/>
      <c r="BF52" s="45"/>
      <c r="BG52" s="45"/>
      <c r="BH52" s="45"/>
      <c r="BI52" s="46"/>
      <c r="BJ52" s="52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4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52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4"/>
    </row>
    <row r="53" spans="1:108" s="18" customFormat="1" ht="40.5" customHeight="1">
      <c r="A53" s="16"/>
      <c r="B53" s="43" t="s">
        <v>143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17"/>
      <c r="BA53" s="44" t="s">
        <v>55</v>
      </c>
      <c r="BB53" s="45"/>
      <c r="BC53" s="45"/>
      <c r="BD53" s="45"/>
      <c r="BE53" s="45"/>
      <c r="BF53" s="45"/>
      <c r="BG53" s="45"/>
      <c r="BH53" s="45"/>
      <c r="BI53" s="46"/>
      <c r="BJ53" s="52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4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52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4"/>
    </row>
    <row r="54" spans="1:108" s="18" customFormat="1" ht="52.5" customHeight="1">
      <c r="A54" s="16"/>
      <c r="B54" s="43" t="s">
        <v>142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17"/>
      <c r="BA54" s="44" t="s">
        <v>56</v>
      </c>
      <c r="BB54" s="45"/>
      <c r="BC54" s="45"/>
      <c r="BD54" s="45"/>
      <c r="BE54" s="45"/>
      <c r="BF54" s="45"/>
      <c r="BG54" s="45"/>
      <c r="BH54" s="45"/>
      <c r="BI54" s="46"/>
      <c r="BJ54" s="52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4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52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4"/>
    </row>
    <row r="55" spans="1:108" s="18" customFormat="1" ht="15.75" customHeight="1">
      <c r="A55" s="16"/>
      <c r="B55" s="55" t="s">
        <v>144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17"/>
      <c r="BA55" s="44" t="s">
        <v>57</v>
      </c>
      <c r="BB55" s="45"/>
      <c r="BC55" s="45"/>
      <c r="BD55" s="45"/>
      <c r="BE55" s="45"/>
      <c r="BF55" s="45"/>
      <c r="BG55" s="45"/>
      <c r="BH55" s="45"/>
      <c r="BI55" s="46"/>
      <c r="BJ55" s="49">
        <f>SUM(BJ41:BV54)</f>
        <v>456000000</v>
      </c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1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3">
        <f>SUM(CM42:DD54)</f>
        <v>456000000</v>
      </c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s="18" customFormat="1" ht="15.75" customHeight="1">
      <c r="A56" s="16"/>
      <c r="B56" s="47" t="s">
        <v>53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8"/>
    </row>
    <row r="57" spans="1:108" s="18" customFormat="1" ht="26.25" customHeight="1">
      <c r="A57" s="16"/>
      <c r="B57" s="43" t="s">
        <v>59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17"/>
      <c r="BA57" s="44" t="s">
        <v>58</v>
      </c>
      <c r="BB57" s="45"/>
      <c r="BC57" s="45"/>
      <c r="BD57" s="45"/>
      <c r="BE57" s="45"/>
      <c r="BF57" s="45"/>
      <c r="BG57" s="45"/>
      <c r="BH57" s="45"/>
      <c r="BI57" s="46"/>
      <c r="BJ57" s="36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8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6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18" customFormat="1" ht="54.75" customHeight="1">
      <c r="A58" s="16"/>
      <c r="B58" s="43" t="s">
        <v>145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17"/>
      <c r="BA58" s="44" t="s">
        <v>60</v>
      </c>
      <c r="BB58" s="45"/>
      <c r="BC58" s="45"/>
      <c r="BD58" s="45"/>
      <c r="BE58" s="45"/>
      <c r="BF58" s="45"/>
      <c r="BG58" s="45"/>
      <c r="BH58" s="45"/>
      <c r="BI58" s="46"/>
      <c r="BJ58" s="36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8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6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18" customFormat="1" ht="77.25" customHeight="1">
      <c r="A59" s="16"/>
      <c r="B59" s="43" t="s">
        <v>162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17"/>
      <c r="BA59" s="44" t="s">
        <v>61</v>
      </c>
      <c r="BB59" s="45"/>
      <c r="BC59" s="45"/>
      <c r="BD59" s="45"/>
      <c r="BE59" s="45"/>
      <c r="BF59" s="45"/>
      <c r="BG59" s="45"/>
      <c r="BH59" s="45"/>
      <c r="BI59" s="46"/>
      <c r="BJ59" s="36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8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6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18" customFormat="1" ht="53.25" customHeight="1">
      <c r="A60" s="16"/>
      <c r="B60" s="43" t="s">
        <v>146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17"/>
      <c r="BA60" s="44" t="s">
        <v>62</v>
      </c>
      <c r="BB60" s="45"/>
      <c r="BC60" s="45"/>
      <c r="BD60" s="45"/>
      <c r="BE60" s="45"/>
      <c r="BF60" s="45"/>
      <c r="BG60" s="45"/>
      <c r="BH60" s="45"/>
      <c r="BI60" s="46"/>
      <c r="BJ60" s="36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8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6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18" customFormat="1" ht="80.25" customHeight="1">
      <c r="A61" s="16"/>
      <c r="B61" s="43" t="s">
        <v>147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17"/>
      <c r="BA61" s="44" t="s">
        <v>63</v>
      </c>
      <c r="BB61" s="45"/>
      <c r="BC61" s="45"/>
      <c r="BD61" s="45"/>
      <c r="BE61" s="45"/>
      <c r="BF61" s="45"/>
      <c r="BG61" s="45"/>
      <c r="BH61" s="45"/>
      <c r="BI61" s="46"/>
      <c r="BJ61" s="36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8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6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18" customFormat="1" ht="79.5" customHeight="1">
      <c r="A62" s="16"/>
      <c r="B62" s="43" t="s">
        <v>148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17"/>
      <c r="BA62" s="44" t="s">
        <v>64</v>
      </c>
      <c r="BB62" s="45"/>
      <c r="BC62" s="45"/>
      <c r="BD62" s="45"/>
      <c r="BE62" s="45"/>
      <c r="BF62" s="45"/>
      <c r="BG62" s="45"/>
      <c r="BH62" s="45"/>
      <c r="BI62" s="46"/>
      <c r="BJ62" s="36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8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6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18" customFormat="1" ht="120" customHeight="1">
      <c r="A63" s="16"/>
      <c r="B63" s="43" t="s">
        <v>171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17"/>
      <c r="BA63" s="44" t="s">
        <v>65</v>
      </c>
      <c r="BB63" s="45"/>
      <c r="BC63" s="45"/>
      <c r="BD63" s="45"/>
      <c r="BE63" s="45"/>
      <c r="BF63" s="45"/>
      <c r="BG63" s="45"/>
      <c r="BH63" s="45"/>
      <c r="BI63" s="46"/>
      <c r="BJ63" s="36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8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6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18" customFormat="1" ht="96" customHeight="1">
      <c r="A64" s="16"/>
      <c r="B64" s="43" t="s">
        <v>172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17"/>
      <c r="BA64" s="44" t="s">
        <v>66</v>
      </c>
      <c r="BB64" s="45"/>
      <c r="BC64" s="45"/>
      <c r="BD64" s="45"/>
      <c r="BE64" s="45"/>
      <c r="BF64" s="45"/>
      <c r="BG64" s="45"/>
      <c r="BH64" s="45"/>
      <c r="BI64" s="46"/>
      <c r="BJ64" s="36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8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6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18" customFormat="1" ht="28.5" customHeight="1">
      <c r="A65" s="16"/>
      <c r="B65" s="43" t="s">
        <v>77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17"/>
      <c r="BA65" s="44" t="s">
        <v>67</v>
      </c>
      <c r="BB65" s="45"/>
      <c r="BC65" s="45"/>
      <c r="BD65" s="45"/>
      <c r="BE65" s="45"/>
      <c r="BF65" s="45"/>
      <c r="BG65" s="45"/>
      <c r="BH65" s="45"/>
      <c r="BI65" s="46"/>
      <c r="BJ65" s="36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8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6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18" customFormat="1" ht="52.5" customHeight="1">
      <c r="A66" s="16"/>
      <c r="B66" s="43" t="s">
        <v>78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17"/>
      <c r="BA66" s="44" t="s">
        <v>68</v>
      </c>
      <c r="BB66" s="45"/>
      <c r="BC66" s="45"/>
      <c r="BD66" s="45"/>
      <c r="BE66" s="45"/>
      <c r="BF66" s="45"/>
      <c r="BG66" s="45"/>
      <c r="BH66" s="45"/>
      <c r="BI66" s="46"/>
      <c r="BJ66" s="36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8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6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18" customFormat="1" ht="65.25" customHeight="1">
      <c r="A67" s="16"/>
      <c r="B67" s="43" t="s">
        <v>79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17"/>
      <c r="BA67" s="44" t="s">
        <v>69</v>
      </c>
      <c r="BB67" s="45"/>
      <c r="BC67" s="45"/>
      <c r="BD67" s="45"/>
      <c r="BE67" s="45"/>
      <c r="BF67" s="45"/>
      <c r="BG67" s="45"/>
      <c r="BH67" s="45"/>
      <c r="BI67" s="46"/>
      <c r="BJ67" s="36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8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6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18" customFormat="1" ht="26.25" customHeight="1">
      <c r="A68" s="16"/>
      <c r="B68" s="43" t="s">
        <v>48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17"/>
      <c r="BA68" s="44" t="s">
        <v>70</v>
      </c>
      <c r="BB68" s="45"/>
      <c r="BC68" s="45"/>
      <c r="BD68" s="45"/>
      <c r="BE68" s="45"/>
      <c r="BF68" s="45"/>
      <c r="BG68" s="45"/>
      <c r="BH68" s="45"/>
      <c r="BI68" s="46"/>
      <c r="BJ68" s="36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8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6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18" customFormat="1" ht="29.25" customHeight="1">
      <c r="A69" s="16"/>
      <c r="B69" s="43" t="s">
        <v>80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17"/>
      <c r="BA69" s="44" t="s">
        <v>71</v>
      </c>
      <c r="BB69" s="45"/>
      <c r="BC69" s="45"/>
      <c r="BD69" s="45"/>
      <c r="BE69" s="45"/>
      <c r="BF69" s="45"/>
      <c r="BG69" s="45"/>
      <c r="BH69" s="45"/>
      <c r="BI69" s="46"/>
      <c r="BJ69" s="49">
        <f>ROUND(7849335.98,0)</f>
        <v>7849336</v>
      </c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1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49">
        <f>ROUND(BJ69,3)</f>
        <v>7849336</v>
      </c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1"/>
    </row>
    <row r="70" spans="1:108" s="18" customFormat="1" ht="54" customHeight="1">
      <c r="A70" s="16"/>
      <c r="B70" s="43" t="s">
        <v>81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17"/>
      <c r="BA70" s="44" t="s">
        <v>72</v>
      </c>
      <c r="BB70" s="45"/>
      <c r="BC70" s="45"/>
      <c r="BD70" s="45"/>
      <c r="BE70" s="45"/>
      <c r="BF70" s="45"/>
      <c r="BG70" s="45"/>
      <c r="BH70" s="45"/>
      <c r="BI70" s="46"/>
      <c r="BJ70" s="36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8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6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8"/>
    </row>
    <row r="71" spans="1:108" s="18" customFormat="1" ht="40.5" customHeight="1">
      <c r="A71" s="16"/>
      <c r="B71" s="43" t="s">
        <v>113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17"/>
      <c r="BA71" s="44" t="s">
        <v>73</v>
      </c>
      <c r="BB71" s="45"/>
      <c r="BC71" s="45"/>
      <c r="BD71" s="45"/>
      <c r="BE71" s="45"/>
      <c r="BF71" s="45"/>
      <c r="BG71" s="45"/>
      <c r="BH71" s="45"/>
      <c r="BI71" s="46"/>
      <c r="BJ71" s="36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8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6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8"/>
    </row>
    <row r="72" spans="1:108" s="18" customFormat="1" ht="54" customHeight="1">
      <c r="A72" s="16"/>
      <c r="B72" s="43" t="s">
        <v>82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17"/>
      <c r="BA72" s="44" t="s">
        <v>74</v>
      </c>
      <c r="BB72" s="45"/>
      <c r="BC72" s="45"/>
      <c r="BD72" s="45"/>
      <c r="BE72" s="45"/>
      <c r="BF72" s="45"/>
      <c r="BG72" s="45"/>
      <c r="BH72" s="45"/>
      <c r="BI72" s="46"/>
      <c r="BJ72" s="36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8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6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8"/>
    </row>
    <row r="73" spans="1:108" s="18" customFormat="1" ht="54" customHeight="1">
      <c r="A73" s="16"/>
      <c r="B73" s="43" t="s">
        <v>83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17"/>
      <c r="BA73" s="44" t="s">
        <v>75</v>
      </c>
      <c r="BB73" s="45"/>
      <c r="BC73" s="45"/>
      <c r="BD73" s="45"/>
      <c r="BE73" s="45"/>
      <c r="BF73" s="45"/>
      <c r="BG73" s="45"/>
      <c r="BH73" s="45"/>
      <c r="BI73" s="46"/>
      <c r="BJ73" s="36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8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6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8"/>
    </row>
    <row r="74" spans="1:108" s="18" customFormat="1" ht="40.5" customHeight="1">
      <c r="A74" s="16"/>
      <c r="B74" s="43" t="s">
        <v>84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17"/>
      <c r="BA74" s="44" t="s">
        <v>76</v>
      </c>
      <c r="BB74" s="45"/>
      <c r="BC74" s="45"/>
      <c r="BD74" s="45"/>
      <c r="BE74" s="45"/>
      <c r="BF74" s="45"/>
      <c r="BG74" s="45"/>
      <c r="BH74" s="45"/>
      <c r="BI74" s="46"/>
      <c r="BJ74" s="36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8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6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8"/>
    </row>
    <row r="75" spans="1:108" s="18" customFormat="1" ht="53.25" customHeight="1">
      <c r="A75" s="16"/>
      <c r="B75" s="43" t="s">
        <v>85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17"/>
      <c r="BA75" s="44" t="s">
        <v>89</v>
      </c>
      <c r="BB75" s="45"/>
      <c r="BC75" s="45"/>
      <c r="BD75" s="45"/>
      <c r="BE75" s="45"/>
      <c r="BF75" s="45"/>
      <c r="BG75" s="45"/>
      <c r="BH75" s="45"/>
      <c r="BI75" s="46"/>
      <c r="BJ75" s="36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8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6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8"/>
    </row>
    <row r="76" spans="1:108" s="18" customFormat="1" ht="39.75" customHeight="1">
      <c r="A76" s="16"/>
      <c r="B76" s="43" t="s">
        <v>86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17"/>
      <c r="BA76" s="44" t="s">
        <v>91</v>
      </c>
      <c r="BB76" s="45"/>
      <c r="BC76" s="45"/>
      <c r="BD76" s="45"/>
      <c r="BE76" s="45"/>
      <c r="BF76" s="45"/>
      <c r="BG76" s="45"/>
      <c r="BH76" s="45"/>
      <c r="BI76" s="46"/>
      <c r="BJ76" s="36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8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6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8"/>
    </row>
    <row r="77" spans="1:108" s="18" customFormat="1" ht="40.5" customHeight="1">
      <c r="A77" s="16"/>
      <c r="B77" s="43" t="s">
        <v>149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17"/>
      <c r="BA77" s="44" t="s">
        <v>92</v>
      </c>
      <c r="BB77" s="45"/>
      <c r="BC77" s="45"/>
      <c r="BD77" s="45"/>
      <c r="BE77" s="45"/>
      <c r="BF77" s="45"/>
      <c r="BG77" s="45"/>
      <c r="BH77" s="45"/>
      <c r="BI77" s="46"/>
      <c r="BJ77" s="36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8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6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8"/>
    </row>
    <row r="78" spans="1:108" s="18" customFormat="1" ht="15.75" customHeight="1">
      <c r="A78" s="16"/>
      <c r="B78" s="31" t="s">
        <v>150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17"/>
      <c r="BA78" s="44" t="s">
        <v>95</v>
      </c>
      <c r="BB78" s="45"/>
      <c r="BC78" s="45"/>
      <c r="BD78" s="45"/>
      <c r="BE78" s="45"/>
      <c r="BF78" s="45"/>
      <c r="BG78" s="45"/>
      <c r="BH78" s="45"/>
      <c r="BI78" s="46"/>
      <c r="BJ78" s="36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8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6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8"/>
    </row>
    <row r="79" spans="1:108" s="18" customFormat="1" ht="15.75" customHeight="1">
      <c r="A79" s="16"/>
      <c r="B79" s="31" t="s">
        <v>87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17"/>
      <c r="BA79" s="44" t="s">
        <v>96</v>
      </c>
      <c r="BB79" s="45"/>
      <c r="BC79" s="45"/>
      <c r="BD79" s="45"/>
      <c r="BE79" s="45"/>
      <c r="BF79" s="45"/>
      <c r="BG79" s="45"/>
      <c r="BH79" s="45"/>
      <c r="BI79" s="46"/>
      <c r="BJ79" s="49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1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49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1"/>
    </row>
    <row r="80" spans="1:108" s="18" customFormat="1" ht="15.75" customHeight="1">
      <c r="A80" s="16"/>
      <c r="B80" s="31" t="s">
        <v>151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7"/>
      <c r="BA80" s="44" t="s">
        <v>97</v>
      </c>
      <c r="BB80" s="45"/>
      <c r="BC80" s="45"/>
      <c r="BD80" s="45"/>
      <c r="BE80" s="45"/>
      <c r="BF80" s="45"/>
      <c r="BG80" s="45"/>
      <c r="BH80" s="45"/>
      <c r="BI80" s="46"/>
      <c r="BJ80" s="49">
        <f>SUM(BJ57:BV79)</f>
        <v>7849336</v>
      </c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1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3">
        <f>SUM(CM57:DD79)</f>
        <v>7849336</v>
      </c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5"/>
    </row>
    <row r="81" spans="1:108" s="18" customFormat="1" ht="15.75" customHeight="1">
      <c r="A81" s="16"/>
      <c r="B81" s="47" t="s">
        <v>88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8"/>
    </row>
    <row r="82" spans="1:108" s="18" customFormat="1" ht="41.25" customHeight="1">
      <c r="A82" s="16"/>
      <c r="B82" s="43" t="s">
        <v>152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17"/>
      <c r="BA82" s="44" t="s">
        <v>98</v>
      </c>
      <c r="BB82" s="45"/>
      <c r="BC82" s="45"/>
      <c r="BD82" s="45"/>
      <c r="BE82" s="45"/>
      <c r="BF82" s="45"/>
      <c r="BG82" s="45"/>
      <c r="BH82" s="45"/>
      <c r="BI82" s="46"/>
      <c r="BJ82" s="49">
        <f>ROUND(12647800.13,0)</f>
        <v>12647800</v>
      </c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1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49">
        <f>BJ82</f>
        <v>12647800</v>
      </c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1"/>
    </row>
    <row r="83" spans="1:108" s="18" customFormat="1" ht="30" customHeight="1">
      <c r="A83" s="16"/>
      <c r="B83" s="43" t="s">
        <v>153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74"/>
      <c r="CM83" s="33">
        <f>CM31+CM35+CM39+CM55+CM80+CM82</f>
        <v>476796134</v>
      </c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5"/>
    </row>
    <row r="84" spans="1:108" s="18" customFormat="1" ht="15.75" customHeight="1">
      <c r="A84" s="16"/>
      <c r="B84" s="31" t="s">
        <v>154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2"/>
      <c r="CM84" s="49">
        <f>CM83</f>
        <v>476796134</v>
      </c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1"/>
    </row>
    <row r="85" spans="1:108" s="18" customFormat="1" ht="15.75" customHeight="1">
      <c r="A85" s="16"/>
      <c r="B85" s="47" t="s">
        <v>90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8"/>
    </row>
    <row r="86" spans="1:108" s="18" customFormat="1" ht="41.25" customHeight="1">
      <c r="A86" s="16"/>
      <c r="B86" s="43" t="s">
        <v>93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17"/>
      <c r="BA86" s="44" t="s">
        <v>99</v>
      </c>
      <c r="BB86" s="45"/>
      <c r="BC86" s="45"/>
      <c r="BD86" s="45"/>
      <c r="BE86" s="45"/>
      <c r="BF86" s="45"/>
      <c r="BG86" s="45"/>
      <c r="BH86" s="45"/>
      <c r="BI86" s="46"/>
      <c r="BJ86" s="36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8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6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8"/>
    </row>
    <row r="87" spans="1:108" s="18" customFormat="1" ht="30" customHeight="1">
      <c r="A87" s="16"/>
      <c r="B87" s="43" t="s">
        <v>94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17"/>
      <c r="BA87" s="44" t="s">
        <v>100</v>
      </c>
      <c r="BB87" s="45"/>
      <c r="BC87" s="45"/>
      <c r="BD87" s="45"/>
      <c r="BE87" s="45"/>
      <c r="BF87" s="45"/>
      <c r="BG87" s="45"/>
      <c r="BH87" s="45"/>
      <c r="BI87" s="46"/>
      <c r="BJ87" s="36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8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6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8"/>
    </row>
    <row r="88" spans="1:108" s="18" customFormat="1" ht="30" customHeight="1">
      <c r="A88" s="16"/>
      <c r="B88" s="43" t="s">
        <v>103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17"/>
      <c r="BA88" s="44" t="s">
        <v>101</v>
      </c>
      <c r="BB88" s="45"/>
      <c r="BC88" s="45"/>
      <c r="BD88" s="45"/>
      <c r="BE88" s="45"/>
      <c r="BF88" s="45"/>
      <c r="BG88" s="45"/>
      <c r="BH88" s="45"/>
      <c r="BI88" s="46"/>
      <c r="BJ88" s="36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8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6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8"/>
    </row>
    <row r="89" spans="1:108" s="18" customFormat="1" ht="15.75" customHeight="1">
      <c r="A89" s="16"/>
      <c r="B89" s="31" t="s">
        <v>104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7"/>
      <c r="BA89" s="44" t="s">
        <v>102</v>
      </c>
      <c r="BB89" s="45"/>
      <c r="BC89" s="45"/>
      <c r="BD89" s="45"/>
      <c r="BE89" s="45"/>
      <c r="BF89" s="45"/>
      <c r="BG89" s="45"/>
      <c r="BH89" s="45"/>
      <c r="BI89" s="46"/>
      <c r="BJ89" s="40">
        <f>ROUND(899719.42,0)</f>
        <v>899719</v>
      </c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2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49">
        <f>BJ89</f>
        <v>899719</v>
      </c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1"/>
    </row>
    <row r="90" spans="1:108" s="18" customFormat="1" ht="31.5" customHeight="1">
      <c r="A90" s="16"/>
      <c r="B90" s="43" t="s">
        <v>105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17"/>
      <c r="BA90" s="44" t="s">
        <v>155</v>
      </c>
      <c r="BB90" s="45"/>
      <c r="BC90" s="45"/>
      <c r="BD90" s="45"/>
      <c r="BE90" s="45"/>
      <c r="BF90" s="45"/>
      <c r="BG90" s="45"/>
      <c r="BH90" s="45"/>
      <c r="BI90" s="46"/>
      <c r="BJ90" s="49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1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49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1"/>
    </row>
    <row r="91" spans="1:108" s="18" customFormat="1" ht="30" customHeight="1">
      <c r="A91" s="16"/>
      <c r="B91" s="43" t="s">
        <v>106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17"/>
      <c r="BA91" s="44" t="s">
        <v>156</v>
      </c>
      <c r="BB91" s="45"/>
      <c r="BC91" s="45"/>
      <c r="BD91" s="45"/>
      <c r="BE91" s="45"/>
      <c r="BF91" s="45"/>
      <c r="BG91" s="45"/>
      <c r="BH91" s="45"/>
      <c r="BI91" s="46"/>
      <c r="BJ91" s="40">
        <v>1428416.16</v>
      </c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2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49">
        <f>BJ91</f>
        <v>1428416.16</v>
      </c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1"/>
    </row>
    <row r="92" spans="1:108" s="18" customFormat="1" ht="66.75" customHeight="1">
      <c r="A92" s="16"/>
      <c r="B92" s="43" t="s">
        <v>107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17"/>
      <c r="BA92" s="44" t="s">
        <v>157</v>
      </c>
      <c r="BB92" s="45"/>
      <c r="BC92" s="45"/>
      <c r="BD92" s="45"/>
      <c r="BE92" s="45"/>
      <c r="BF92" s="45"/>
      <c r="BG92" s="45"/>
      <c r="BH92" s="45"/>
      <c r="BI92" s="46"/>
      <c r="BJ92" s="36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8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6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8"/>
    </row>
    <row r="93" spans="1:108" s="18" customFormat="1" ht="15.75" customHeight="1">
      <c r="A93" s="16"/>
      <c r="B93" s="43" t="s">
        <v>108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17"/>
      <c r="BA93" s="44" t="s">
        <v>158</v>
      </c>
      <c r="BB93" s="45"/>
      <c r="BC93" s="45"/>
      <c r="BD93" s="45"/>
      <c r="BE93" s="45"/>
      <c r="BF93" s="45"/>
      <c r="BG93" s="45"/>
      <c r="BH93" s="45"/>
      <c r="BI93" s="46"/>
      <c r="BJ93" s="36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8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6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8"/>
    </row>
    <row r="94" spans="1:108" s="18" customFormat="1" ht="30" customHeight="1">
      <c r="A94" s="16"/>
      <c r="B94" s="43" t="s">
        <v>109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17"/>
      <c r="BA94" s="44" t="s">
        <v>159</v>
      </c>
      <c r="BB94" s="45"/>
      <c r="BC94" s="45"/>
      <c r="BD94" s="45"/>
      <c r="BE94" s="45"/>
      <c r="BF94" s="45"/>
      <c r="BG94" s="45"/>
      <c r="BH94" s="45"/>
      <c r="BI94" s="46"/>
      <c r="BJ94" s="36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8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6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8"/>
    </row>
    <row r="95" spans="1:108" s="18" customFormat="1" ht="54" customHeight="1">
      <c r="A95" s="16"/>
      <c r="B95" s="43" t="s">
        <v>160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17"/>
      <c r="BA95" s="44" t="s">
        <v>161</v>
      </c>
      <c r="BB95" s="45"/>
      <c r="BC95" s="45"/>
      <c r="BD95" s="45"/>
      <c r="BE95" s="45"/>
      <c r="BF95" s="45"/>
      <c r="BG95" s="45"/>
      <c r="BH95" s="45"/>
      <c r="BI95" s="46"/>
      <c r="BJ95" s="36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8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6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8"/>
    </row>
    <row r="96" spans="1:108" s="18" customFormat="1" ht="15.75" customHeight="1">
      <c r="A96" s="16"/>
      <c r="B96" s="31" t="s">
        <v>164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2"/>
      <c r="CM96" s="33">
        <f>CM86+CM87+CM88+CM89+CM90+CM91+CM92+CM93+CM94+CM95</f>
        <v>2328135.16</v>
      </c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5"/>
    </row>
    <row r="97" spans="1:108" s="18" customFormat="1" ht="15.75" customHeight="1">
      <c r="A97" s="16"/>
      <c r="B97" s="47" t="s">
        <v>110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8"/>
    </row>
    <row r="98" spans="1:108" s="18" customFormat="1" ht="15.75" customHeight="1">
      <c r="A98" s="16"/>
      <c r="B98" s="31" t="s">
        <v>111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2"/>
      <c r="CM98" s="33">
        <f>CM84-CM96</f>
        <v>474467998.84</v>
      </c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5"/>
    </row>
    <row r="99" spans="50:59" s="6" customFormat="1" ht="18" customHeight="1"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108" s="4" customFormat="1" ht="16.5" customHeight="1">
      <c r="A100" s="30" t="s">
        <v>165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U100" s="30" t="s">
        <v>169</v>
      </c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</row>
    <row r="101" spans="1:108" s="10" customFormat="1" ht="30" customHeight="1">
      <c r="A101" s="39" t="s">
        <v>114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V101" s="29" t="s">
        <v>115</v>
      </c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14"/>
      <c r="BS101" s="14"/>
      <c r="BT101" s="14"/>
      <c r="BU101" s="29" t="s">
        <v>116</v>
      </c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</row>
    <row r="102" spans="1:108" s="4" customFormat="1" ht="16.5" customHeight="1">
      <c r="A102" s="30" t="s">
        <v>167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U102" s="30" t="s">
        <v>166</v>
      </c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</row>
    <row r="103" spans="1:108" s="10" customFormat="1" ht="25.5" customHeight="1">
      <c r="A103" s="39" t="s">
        <v>117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V103" s="29" t="s">
        <v>115</v>
      </c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14"/>
      <c r="BS103" s="14"/>
      <c r="BT103" s="14"/>
      <c r="BU103" s="29" t="s">
        <v>116</v>
      </c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</row>
    <row r="104" spans="2:59" s="6" customFormat="1" ht="15">
      <c r="B104" s="4" t="s">
        <v>112</v>
      </c>
      <c r="C104" s="4"/>
      <c r="D104" s="4"/>
      <c r="E104" s="4"/>
      <c r="F104" s="4"/>
      <c r="G104" s="4"/>
      <c r="H104" s="4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J30:BV30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94:AY94"/>
    <mergeCell ref="BA94:BI94"/>
    <mergeCell ref="BJ94:BV94"/>
    <mergeCell ref="BJ93:BV93"/>
    <mergeCell ref="CM95:DD95"/>
    <mergeCell ref="CM96:DD96"/>
    <mergeCell ref="BW95:CL95"/>
    <mergeCell ref="B97:DD97"/>
    <mergeCell ref="B95:AY95"/>
    <mergeCell ref="BA95:BI95"/>
    <mergeCell ref="BJ95:BV95"/>
    <mergeCell ref="BJ91:BV91"/>
    <mergeCell ref="BW93:CL93"/>
    <mergeCell ref="B93:AY93"/>
    <mergeCell ref="CM93:DD93"/>
    <mergeCell ref="BA93:BI93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</mergeCells>
  <printOptions/>
  <pageMargins left="0.73" right="0.16" top="0.4" bottom="0.29" header="0.21" footer="0.1968503937007874"/>
  <pageSetup fitToHeight="4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matuhina</cp:lastModifiedBy>
  <cp:lastPrinted>2016-06-11T12:44:07Z</cp:lastPrinted>
  <dcterms:created xsi:type="dcterms:W3CDTF">2008-12-24T14:26:47Z</dcterms:created>
  <dcterms:modified xsi:type="dcterms:W3CDTF">2016-06-11T12:47:51Z</dcterms:modified>
  <cp:category/>
  <cp:version/>
  <cp:contentType/>
  <cp:contentStatus/>
</cp:coreProperties>
</file>